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951"/>
  </bookViews>
  <sheets>
    <sheet name="Index" sheetId="22" r:id="rId1"/>
    <sheet name="A" sheetId="20" r:id="rId2"/>
    <sheet name="R" sheetId="21" r:id="rId3"/>
    <sheet name="S" sheetId="24" r:id="rId4"/>
    <sheet name="W" sheetId="23" r:id="rId5"/>
  </sheets>
  <calcPr calcId="145621"/>
</workbook>
</file>

<file path=xl/calcChain.xml><?xml version="1.0" encoding="utf-8"?>
<calcChain xmlns="http://schemas.openxmlformats.org/spreadsheetml/2006/main">
  <c r="B8" i="24" l="1"/>
  <c r="B6" i="24"/>
  <c r="I6" i="24" l="1"/>
  <c r="B18" i="23"/>
  <c r="M21" i="23" s="1"/>
  <c r="B8" i="23"/>
  <c r="M19" i="23" s="1"/>
  <c r="B3" i="23"/>
  <c r="M17" i="23" s="1"/>
  <c r="C19" i="23"/>
  <c r="C20" i="23"/>
  <c r="C21" i="23"/>
  <c r="C9" i="23"/>
  <c r="C10" i="23"/>
  <c r="C11" i="23"/>
  <c r="C12" i="23"/>
  <c r="C13" i="23"/>
  <c r="C14" i="23"/>
  <c r="C15" i="23"/>
  <c r="C16" i="23"/>
  <c r="C4" i="23"/>
  <c r="C5" i="23"/>
  <c r="C6" i="23"/>
  <c r="C8" i="23"/>
  <c r="D8" i="23" l="1"/>
  <c r="C8" i="20" l="1"/>
  <c r="C18" i="23" l="1"/>
  <c r="B18" i="20"/>
  <c r="C3" i="23" l="1"/>
  <c r="J17" i="23" s="1"/>
  <c r="J21" i="23"/>
  <c r="L21" i="20"/>
  <c r="I21" i="20" s="1"/>
  <c r="N21" i="23" s="1"/>
  <c r="B8" i="21"/>
  <c r="B3" i="20" l="1"/>
  <c r="L17" i="20" s="1"/>
  <c r="I17" i="20" s="1"/>
  <c r="N17" i="23" s="1"/>
  <c r="J19" i="23"/>
  <c r="D9" i="24"/>
  <c r="K6" i="24"/>
  <c r="I8" i="24"/>
  <c r="K6" i="21"/>
  <c r="D9" i="21"/>
  <c r="I8" i="21"/>
  <c r="B8" i="20" l="1"/>
  <c r="L19" i="20" s="1"/>
  <c r="I19" i="20" s="1"/>
  <c r="N19" i="23" s="1"/>
  <c r="K7" i="24"/>
  <c r="K8" i="24" s="1"/>
  <c r="B6" i="21" l="1"/>
  <c r="I6" i="21" s="1"/>
  <c r="K10" i="24"/>
  <c r="K9" i="24"/>
  <c r="K7" i="21" l="1"/>
  <c r="K8" i="21" s="1"/>
  <c r="K9" i="21" s="1"/>
  <c r="K11" i="24"/>
  <c r="B10" i="24" s="1"/>
  <c r="B23" i="23" l="1"/>
  <c r="J7" i="23" s="1"/>
  <c r="K10" i="23" s="1"/>
  <c r="K10" i="21"/>
  <c r="K11" i="21" s="1"/>
  <c r="B10" i="21" s="1"/>
  <c r="B23" i="20" s="1"/>
  <c r="I7" i="20" l="1"/>
  <c r="P17" i="23" s="1"/>
  <c r="C23" i="23"/>
  <c r="D23" i="23" s="1"/>
  <c r="J10" i="20" l="1"/>
  <c r="S19" i="23" s="1"/>
</calcChain>
</file>

<file path=xl/sharedStrings.xml><?xml version="1.0" encoding="utf-8"?>
<sst xmlns="http://schemas.openxmlformats.org/spreadsheetml/2006/main" count="138" uniqueCount="59">
  <si>
    <t xml:space="preserve"> </t>
  </si>
  <si>
    <t>to</t>
  </si>
  <si>
    <t>ISO/FSRS Scoring Matrix</t>
  </si>
  <si>
    <t>Public Classification Protection Number</t>
  </si>
  <si>
    <t>Actual</t>
  </si>
  <si>
    <t>Maximum</t>
  </si>
  <si>
    <t>Fire Alarm &amp; Communications</t>
  </si>
  <si>
    <t>PPC</t>
  </si>
  <si>
    <t>Points</t>
  </si>
  <si>
    <t>Telephone Service</t>
  </si>
  <si>
    <t>or</t>
  </si>
  <si>
    <t>Number of Needed Operators</t>
  </si>
  <si>
    <t>Dispatch Circuits</t>
  </si>
  <si>
    <t>Your Community Classification</t>
  </si>
  <si>
    <t>Fire Department</t>
  </si>
  <si>
    <t>Engine Companies</t>
  </si>
  <si>
    <t>Reserve Engine Companies</t>
  </si>
  <si>
    <t>Pumper Capacity</t>
  </si>
  <si>
    <t>Class</t>
  </si>
  <si>
    <t>ISO Rating</t>
  </si>
  <si>
    <t>Ladder/Service Companies</t>
  </si>
  <si>
    <t>Reserve Ladder/Service Trucks</t>
  </si>
  <si>
    <t>Distribution of Companies</t>
  </si>
  <si>
    <t>Company Personnel</t>
  </si>
  <si>
    <t>Rating System Component</t>
  </si>
  <si>
    <t>Training</t>
  </si>
  <si>
    <t>Water Supply System</t>
  </si>
  <si>
    <t>Credit for the Supply System</t>
  </si>
  <si>
    <t>Hydrant Size, Type &amp; Installation</t>
  </si>
  <si>
    <t>Inspection/Condition of Hydrants</t>
  </si>
  <si>
    <t>Divergence Points</t>
  </si>
  <si>
    <t>Fire Protection Rating Schedule</t>
  </si>
  <si>
    <t>Divergence Calculator</t>
  </si>
  <si>
    <t>% Credit Received</t>
  </si>
  <si>
    <t>Actual Calculator</t>
  </si>
  <si>
    <t xml:space="preserve">Credit for Fire Department  </t>
  </si>
  <si>
    <t>CWS</t>
  </si>
  <si>
    <t>(CFD+COC)*0.8</t>
  </si>
  <si>
    <t>Credit for Water Supply (CWS)</t>
  </si>
  <si>
    <t>= (CWS - (CFD+COC)*0.8)</t>
  </si>
  <si>
    <t>Divergence Points (Water Lower)</t>
  </si>
  <si>
    <t>Divergence Points (Water Higher)</t>
  </si>
  <si>
    <t>A</t>
  </si>
  <si>
    <t>R</t>
  </si>
  <si>
    <t>S</t>
  </si>
  <si>
    <t>W</t>
  </si>
  <si>
    <t>Tab</t>
  </si>
  <si>
    <t>Summary Evaluation Analysis</t>
  </si>
  <si>
    <t>What If Scenario for Your Community</t>
  </si>
  <si>
    <t>Divergence for Existing Rating</t>
  </si>
  <si>
    <t>Divergence for Potential Rating</t>
  </si>
  <si>
    <t>Summary Evaulation Analysis - Potential Improvements</t>
  </si>
  <si>
    <t>100+</t>
  </si>
  <si>
    <t>Original</t>
  </si>
  <si>
    <t>Original Community Classification</t>
  </si>
  <si>
    <t>Your Potential Community Classification</t>
  </si>
  <si>
    <t>1980 Fire Suppression Rating Schedule - What If Calculator</t>
  </si>
  <si>
    <t>Difference</t>
  </si>
  <si>
    <t>What 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</si>
</sst>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2"/>
      <color theme="9" tint="0.59999389629810485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sz val="11"/>
      <color theme="6" tint="0.59999389629810485"/>
      <name val="Calibri"/>
      <family val="2"/>
      <scheme val="minor"/>
    </font>
    <font>
      <sz val="12"/>
      <color theme="6" tint="0.59999389629810485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06">
    <xf numFmtId="0" fontId="0" fillId="0" borderId="0" xfId="0"/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2" fontId="2" fillId="4" borderId="0" xfId="0" applyNumberFormat="1" applyFont="1" applyFill="1" applyAlignment="1">
      <alignment horizontal="center"/>
    </xf>
    <xf numFmtId="0" fontId="7" fillId="4" borderId="0" xfId="0" applyFont="1" applyFill="1"/>
    <xf numFmtId="2" fontId="0" fillId="4" borderId="0" xfId="0" applyNumberFormat="1" applyFill="1" applyAlignment="1">
      <alignment horizontal="center"/>
    </xf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1" fillId="4" borderId="0" xfId="0" applyFont="1" applyFill="1" applyAlignment="1">
      <alignment horizontal="center"/>
    </xf>
    <xf numFmtId="2" fontId="1" fillId="4" borderId="0" xfId="0" applyNumberFormat="1" applyFont="1" applyFill="1" applyAlignment="1">
      <alignment horizontal="center"/>
    </xf>
    <xf numFmtId="0" fontId="1" fillId="4" borderId="0" xfId="0" applyFont="1" applyFill="1"/>
    <xf numFmtId="0" fontId="1" fillId="3" borderId="3" xfId="0" applyFont="1" applyFill="1" applyBorder="1"/>
    <xf numFmtId="0" fontId="1" fillId="3" borderId="0" xfId="0" applyFont="1" applyFill="1" applyBorder="1"/>
    <xf numFmtId="0" fontId="1" fillId="3" borderId="2" xfId="0" applyFont="1" applyFill="1" applyBorder="1"/>
    <xf numFmtId="0" fontId="0" fillId="3" borderId="3" xfId="0" applyFill="1" applyBorder="1"/>
    <xf numFmtId="0" fontId="0" fillId="3" borderId="2" xfId="0" applyFill="1" applyBorder="1"/>
    <xf numFmtId="0" fontId="7" fillId="3" borderId="3" xfId="0" applyFont="1" applyFill="1" applyBorder="1"/>
    <xf numFmtId="0" fontId="7" fillId="3" borderId="2" xfId="0" applyFont="1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8" xfId="0" applyFill="1" applyBorder="1"/>
    <xf numFmtId="0" fontId="0" fillId="3" borderId="9" xfId="0" applyFill="1" applyBorder="1"/>
    <xf numFmtId="0" fontId="4" fillId="4" borderId="0" xfId="0" applyFont="1" applyFill="1" applyAlignment="1">
      <alignment horizontal="center"/>
    </xf>
    <xf numFmtId="0" fontId="12" fillId="4" borderId="0" xfId="0" applyFont="1" applyFill="1"/>
    <xf numFmtId="0" fontId="13" fillId="4" borderId="0" xfId="0" applyFont="1" applyFill="1"/>
    <xf numFmtId="0" fontId="7" fillId="4" borderId="0" xfId="0" applyFont="1" applyFill="1" applyAlignment="1">
      <alignment horizontal="center"/>
    </xf>
    <xf numFmtId="0" fontId="14" fillId="4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5" borderId="0" xfId="0" applyFill="1"/>
    <xf numFmtId="0" fontId="5" fillId="5" borderId="0" xfId="0" applyFont="1" applyFill="1"/>
    <xf numFmtId="0" fontId="15" fillId="5" borderId="0" xfId="0" applyFont="1" applyFill="1"/>
    <xf numFmtId="2" fontId="4" fillId="6" borderId="1" xfId="0" applyNumberFormat="1" applyFont="1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2" fontId="15" fillId="5" borderId="0" xfId="0" applyNumberFormat="1" applyFont="1" applyFill="1"/>
    <xf numFmtId="0" fontId="1" fillId="5" borderId="0" xfId="0" applyFont="1" applyFill="1"/>
    <xf numFmtId="0" fontId="16" fillId="5" borderId="0" xfId="0" applyFont="1" applyFill="1"/>
    <xf numFmtId="0" fontId="17" fillId="5" borderId="0" xfId="0" applyFont="1" applyFill="1"/>
    <xf numFmtId="2" fontId="18" fillId="5" borderId="0" xfId="0" applyNumberFormat="1" applyFont="1" applyFill="1"/>
    <xf numFmtId="49" fontId="15" fillId="5" borderId="0" xfId="0" applyNumberFormat="1" applyFont="1" applyFill="1"/>
    <xf numFmtId="49" fontId="5" fillId="5" borderId="0" xfId="0" applyNumberFormat="1" applyFont="1" applyFill="1"/>
    <xf numFmtId="0" fontId="19" fillId="5" borderId="0" xfId="0" applyFont="1" applyFill="1"/>
    <xf numFmtId="2" fontId="0" fillId="5" borderId="0" xfId="0" applyNumberFormat="1" applyFill="1"/>
    <xf numFmtId="2" fontId="15" fillId="5" borderId="0" xfId="1" applyNumberFormat="1" applyFont="1" applyFill="1"/>
    <xf numFmtId="0" fontId="20" fillId="5" borderId="0" xfId="0" applyFont="1" applyFill="1"/>
    <xf numFmtId="0" fontId="0" fillId="7" borderId="0" xfId="0" applyFill="1"/>
    <xf numFmtId="0" fontId="2" fillId="4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3" fillId="7" borderId="0" xfId="2" applyFill="1" applyAlignment="1">
      <alignment horizontal="center"/>
    </xf>
    <xf numFmtId="0" fontId="24" fillId="5" borderId="0" xfId="0" applyFont="1" applyFill="1"/>
    <xf numFmtId="0" fontId="4" fillId="4" borderId="0" xfId="0" applyFont="1" applyFill="1" applyAlignment="1">
      <alignment horizontal="center" vertical="center"/>
    </xf>
    <xf numFmtId="0" fontId="0" fillId="9" borderId="3" xfId="0" applyFill="1" applyBorder="1" applyAlignment="1">
      <alignment horizontal="center"/>
    </xf>
    <xf numFmtId="0" fontId="0" fillId="9" borderId="0" xfId="0" applyFill="1" applyBorder="1"/>
    <xf numFmtId="0" fontId="0" fillId="9" borderId="0" xfId="0" applyFill="1" applyBorder="1" applyAlignment="1">
      <alignment horizontal="center"/>
    </xf>
    <xf numFmtId="0" fontId="0" fillId="9" borderId="2" xfId="0" applyFill="1" applyBorder="1"/>
    <xf numFmtId="0" fontId="1" fillId="9" borderId="2" xfId="0" applyFont="1" applyFill="1" applyBorder="1"/>
    <xf numFmtId="0" fontId="0" fillId="9" borderId="4" xfId="0" applyFill="1" applyBorder="1" applyAlignment="1">
      <alignment horizontal="center"/>
    </xf>
    <xf numFmtId="0" fontId="0" fillId="9" borderId="8" xfId="0" applyFill="1" applyBorder="1"/>
    <xf numFmtId="0" fontId="0" fillId="9" borderId="8" xfId="0" applyFill="1" applyBorder="1" applyAlignment="1">
      <alignment horizontal="center"/>
    </xf>
    <xf numFmtId="0" fontId="0" fillId="9" borderId="9" xfId="0" applyFill="1" applyBorder="1"/>
    <xf numFmtId="0" fontId="2" fillId="4" borderId="0" xfId="0" applyFont="1" applyFill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5" fillId="4" borderId="0" xfId="0" applyFont="1" applyFill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2" fillId="7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" fillId="0" borderId="0" xfId="0" applyFont="1" applyAlignment="1"/>
    <xf numFmtId="0" fontId="2" fillId="3" borderId="0" xfId="0" applyFont="1" applyFill="1" applyBorder="1" applyAlignment="1">
      <alignment horizontal="center"/>
    </xf>
    <xf numFmtId="2" fontId="8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2" fontId="8" fillId="9" borderId="3" xfId="0" applyNumberFormat="1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0" fontId="8" fillId="9" borderId="3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1" fillId="8" borderId="5" xfId="0" applyFont="1" applyFill="1" applyBorder="1" applyAlignment="1">
      <alignment horizontal="center" vertical="center"/>
    </xf>
    <xf numFmtId="0" fontId="21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center" vertical="center"/>
    </xf>
    <xf numFmtId="0" fontId="21" fillId="8" borderId="4" xfId="0" applyFont="1" applyFill="1" applyBorder="1" applyAlignment="1">
      <alignment horizontal="center" vertical="center"/>
    </xf>
    <xf numFmtId="0" fontId="21" fillId="8" borderId="8" xfId="0" applyFont="1" applyFill="1" applyBorder="1" applyAlignment="1">
      <alignment horizontal="center" vertical="center"/>
    </xf>
    <xf numFmtId="0" fontId="21" fillId="8" borderId="9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FF7C80"/>
      <color rgb="FF00CC00"/>
      <color rgb="FFE2613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6"/>
  <sheetViews>
    <sheetView tabSelected="1" zoomScale="170" zoomScaleNormal="170" workbookViewId="0">
      <selection activeCell="B8" sqref="B8"/>
    </sheetView>
  </sheetViews>
  <sheetFormatPr defaultRowHeight="15" x14ac:dyDescent="0.25"/>
  <cols>
    <col min="1" max="1" width="9.140625" style="50"/>
    <col min="2" max="2" width="9.140625" style="52"/>
    <col min="3" max="3" width="84.42578125" style="50" customWidth="1"/>
    <col min="4" max="16384" width="9.140625" style="50"/>
  </cols>
  <sheetData>
    <row r="1" spans="1:3" ht="30" customHeight="1" x14ac:dyDescent="0.25">
      <c r="A1" s="71" t="s">
        <v>56</v>
      </c>
      <c r="B1" s="71"/>
      <c r="C1" s="71"/>
    </row>
    <row r="2" spans="1:3" x14ac:dyDescent="0.25">
      <c r="B2" s="52" t="s">
        <v>46</v>
      </c>
    </row>
    <row r="3" spans="1:3" x14ac:dyDescent="0.25">
      <c r="B3" s="53" t="s">
        <v>42</v>
      </c>
      <c r="C3" s="50" t="s">
        <v>47</v>
      </c>
    </row>
    <row r="4" spans="1:3" x14ac:dyDescent="0.25">
      <c r="B4" s="53" t="s">
        <v>43</v>
      </c>
      <c r="C4" s="50" t="s">
        <v>49</v>
      </c>
    </row>
    <row r="5" spans="1:3" x14ac:dyDescent="0.25">
      <c r="B5" s="53" t="s">
        <v>44</v>
      </c>
      <c r="C5" s="50" t="s">
        <v>50</v>
      </c>
    </row>
    <row r="6" spans="1:3" x14ac:dyDescent="0.25">
      <c r="B6" s="53" t="s">
        <v>45</v>
      </c>
      <c r="C6" s="50" t="s">
        <v>51</v>
      </c>
    </row>
  </sheetData>
  <sheetProtection sheet="1" objects="1" scenarios="1"/>
  <mergeCells count="1">
    <mergeCell ref="A1:C1"/>
  </mergeCells>
  <hyperlinks>
    <hyperlink ref="B3" location="A!A1" display="A"/>
    <hyperlink ref="B4" location="'R'!A1" display="R"/>
    <hyperlink ref="B5" location="S!A1" display="S"/>
    <hyperlink ref="B6" location="W!A1" display="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R23"/>
  <sheetViews>
    <sheetView zoomScale="150" zoomScaleNormal="150" workbookViewId="0">
      <selection activeCell="B4" sqref="B4"/>
    </sheetView>
  </sheetViews>
  <sheetFormatPr defaultRowHeight="15" x14ac:dyDescent="0.25"/>
  <cols>
    <col min="1" max="1" width="1.42578125" style="5" customWidth="1"/>
    <col min="2" max="2" width="9.140625" style="5"/>
    <col min="3" max="3" width="8.85546875" style="5" bestFit="1" customWidth="1"/>
    <col min="4" max="4" width="4.5703125" style="5" customWidth="1"/>
    <col min="5" max="9" width="9.140625" style="5"/>
    <col min="10" max="10" width="19.140625" style="5" bestFit="1" customWidth="1"/>
    <col min="11" max="14" width="9.140625" style="5"/>
    <col min="15" max="15" width="6" style="6" bestFit="1" customWidth="1"/>
    <col min="16" max="16" width="2.85546875" style="5" bestFit="1" customWidth="1"/>
    <col min="17" max="17" width="6.5703125" style="6" bestFit="1" customWidth="1"/>
    <col min="18" max="16384" width="9.140625" style="5"/>
  </cols>
  <sheetData>
    <row r="1" spans="2:18" s="1" customFormat="1" ht="15.75" x14ac:dyDescent="0.25">
      <c r="B1" s="1" t="s">
        <v>2</v>
      </c>
      <c r="N1" s="1" t="s">
        <v>3</v>
      </c>
      <c r="O1" s="2"/>
      <c r="Q1" s="2"/>
    </row>
    <row r="2" spans="2:18" x14ac:dyDescent="0.25">
      <c r="B2" s="3" t="s">
        <v>4</v>
      </c>
      <c r="C2" s="4" t="s">
        <v>5</v>
      </c>
      <c r="I2" s="5" t="s">
        <v>0</v>
      </c>
    </row>
    <row r="3" spans="2:18" s="8" customFormat="1" ht="16.5" thickBot="1" x14ac:dyDescent="0.3">
      <c r="B3" s="7">
        <f>SUM(B4:B6)</f>
        <v>0</v>
      </c>
      <c r="C3" s="2">
        <v>10</v>
      </c>
      <c r="D3" s="1" t="s">
        <v>6</v>
      </c>
      <c r="N3" s="2" t="s">
        <v>7</v>
      </c>
      <c r="O3" s="72" t="s">
        <v>8</v>
      </c>
      <c r="P3" s="73"/>
      <c r="Q3" s="73"/>
    </row>
    <row r="4" spans="2:18" ht="15.75" thickBot="1" x14ac:dyDescent="0.3">
      <c r="B4" s="70"/>
      <c r="C4" s="6">
        <v>2</v>
      </c>
      <c r="D4" s="5" t="s">
        <v>9</v>
      </c>
      <c r="H4" s="10"/>
      <c r="I4" s="11"/>
      <c r="J4" s="11"/>
      <c r="K4" s="11"/>
      <c r="L4" s="12"/>
      <c r="N4" s="13">
        <v>1</v>
      </c>
      <c r="O4" s="14">
        <v>90</v>
      </c>
      <c r="P4" s="15" t="s">
        <v>10</v>
      </c>
      <c r="Q4" s="13" t="s">
        <v>52</v>
      </c>
    </row>
    <row r="5" spans="2:18" s="15" customFormat="1" ht="16.5" thickBot="1" x14ac:dyDescent="0.3">
      <c r="B5" s="70"/>
      <c r="C5" s="6">
        <v>3</v>
      </c>
      <c r="D5" s="5" t="s">
        <v>11</v>
      </c>
      <c r="H5" s="16"/>
      <c r="I5" s="17"/>
      <c r="J5" s="17"/>
      <c r="K5" s="17"/>
      <c r="L5" s="18"/>
      <c r="N5" s="13">
        <v>2</v>
      </c>
      <c r="O5" s="14">
        <v>80</v>
      </c>
      <c r="P5" s="15" t="s">
        <v>1</v>
      </c>
      <c r="Q5" s="13">
        <v>89.99</v>
      </c>
      <c r="R5" s="8" t="s">
        <v>0</v>
      </c>
    </row>
    <row r="6" spans="2:18" ht="16.5" thickBot="1" x14ac:dyDescent="0.3">
      <c r="B6" s="70"/>
      <c r="C6" s="6">
        <v>5</v>
      </c>
      <c r="D6" s="5" t="s">
        <v>12</v>
      </c>
      <c r="H6" s="19"/>
      <c r="I6" s="74" t="s">
        <v>13</v>
      </c>
      <c r="J6" s="74"/>
      <c r="K6" s="74"/>
      <c r="L6" s="20"/>
      <c r="N6" s="13">
        <v>3</v>
      </c>
      <c r="O6" s="14">
        <v>70</v>
      </c>
      <c r="P6" s="15" t="s">
        <v>1</v>
      </c>
      <c r="Q6" s="13">
        <v>79.989999999999995</v>
      </c>
    </row>
    <row r="7" spans="2:18" ht="15" customHeight="1" x14ac:dyDescent="0.25">
      <c r="B7" s="9"/>
      <c r="C7" s="6"/>
      <c r="H7" s="19"/>
      <c r="I7" s="75">
        <f>B3+B8+B18+B23</f>
        <v>0</v>
      </c>
      <c r="J7" s="76"/>
      <c r="K7" s="76"/>
      <c r="L7" s="20"/>
      <c r="N7" s="13">
        <v>4</v>
      </c>
      <c r="O7" s="14">
        <v>60</v>
      </c>
      <c r="P7" s="15" t="s">
        <v>1</v>
      </c>
      <c r="Q7" s="13">
        <v>69.989999999999995</v>
      </c>
    </row>
    <row r="8" spans="2:18" s="8" customFormat="1" ht="15.75" customHeight="1" thickBot="1" x14ac:dyDescent="0.3">
      <c r="B8" s="7">
        <f>SUM(B9:B16)</f>
        <v>0</v>
      </c>
      <c r="C8" s="2">
        <f>SUM(C9:C16)</f>
        <v>50</v>
      </c>
      <c r="D8" s="1" t="s">
        <v>14</v>
      </c>
      <c r="H8" s="21"/>
      <c r="I8" s="76"/>
      <c r="J8" s="76"/>
      <c r="K8" s="76"/>
      <c r="L8" s="22"/>
      <c r="N8" s="2">
        <v>5</v>
      </c>
      <c r="O8" s="14">
        <v>50</v>
      </c>
      <c r="P8" s="15" t="s">
        <v>1</v>
      </c>
      <c r="Q8" s="13">
        <v>59.99</v>
      </c>
    </row>
    <row r="9" spans="2:18" ht="15" customHeight="1" thickBot="1" x14ac:dyDescent="0.3">
      <c r="B9" s="70"/>
      <c r="C9" s="6">
        <v>10</v>
      </c>
      <c r="D9" s="5" t="s">
        <v>15</v>
      </c>
      <c r="H9" s="19"/>
      <c r="I9" s="76"/>
      <c r="J9" s="76"/>
      <c r="K9" s="76"/>
      <c r="L9" s="20"/>
      <c r="N9" s="13">
        <v>6</v>
      </c>
      <c r="O9" s="14">
        <v>40</v>
      </c>
      <c r="P9" s="15" t="s">
        <v>1</v>
      </c>
      <c r="Q9" s="13">
        <v>49.99</v>
      </c>
    </row>
    <row r="10" spans="2:18" s="15" customFormat="1" ht="15.75" thickBot="1" x14ac:dyDescent="0.3">
      <c r="B10" s="70"/>
      <c r="C10" s="6">
        <v>1</v>
      </c>
      <c r="D10" s="5" t="s">
        <v>16</v>
      </c>
      <c r="H10" s="16"/>
      <c r="I10" s="17"/>
      <c r="J10" s="77" t="str">
        <f>IF(I7&gt;=90,"1",IF(I7&gt;=80,"2",IF(I7&gt;=70,"3",IF(I7&gt;=60,"4",IF(I7&gt;=50,"5",IF(I7&gt;=40,"6",IF(I7&gt;=30,"7",IF(I7&gt;=20,"8",IF(I7&gt;=10,"9","10")))))))))</f>
        <v>10</v>
      </c>
      <c r="K10" s="17"/>
      <c r="L10" s="18"/>
      <c r="N10" s="13">
        <v>7</v>
      </c>
      <c r="O10" s="14">
        <v>30</v>
      </c>
      <c r="P10" s="15" t="s">
        <v>1</v>
      </c>
      <c r="Q10" s="13">
        <v>39.99</v>
      </c>
    </row>
    <row r="11" spans="2:18" ht="16.5" thickBot="1" x14ac:dyDescent="0.3">
      <c r="B11" s="70"/>
      <c r="C11" s="6">
        <v>5</v>
      </c>
      <c r="D11" s="5" t="s">
        <v>17</v>
      </c>
      <c r="H11" s="79" t="s">
        <v>18</v>
      </c>
      <c r="I11" s="80"/>
      <c r="J11" s="78"/>
      <c r="K11" s="81" t="s">
        <v>19</v>
      </c>
      <c r="L11" s="82"/>
      <c r="N11" s="13">
        <v>8</v>
      </c>
      <c r="O11" s="14">
        <v>20</v>
      </c>
      <c r="P11" s="15" t="s">
        <v>1</v>
      </c>
      <c r="Q11" s="13">
        <v>29.99</v>
      </c>
    </row>
    <row r="12" spans="2:18" ht="15.75" thickBot="1" x14ac:dyDescent="0.3">
      <c r="B12" s="70"/>
      <c r="C12" s="6">
        <v>5</v>
      </c>
      <c r="D12" s="5" t="s">
        <v>20</v>
      </c>
      <c r="H12" s="19"/>
      <c r="I12" s="23"/>
      <c r="J12" s="78"/>
      <c r="K12" s="23"/>
      <c r="L12" s="20"/>
      <c r="N12" s="13">
        <v>9</v>
      </c>
      <c r="O12" s="14">
        <v>10</v>
      </c>
      <c r="P12" s="15" t="s">
        <v>1</v>
      </c>
      <c r="Q12" s="13">
        <v>19.989999999999998</v>
      </c>
    </row>
    <row r="13" spans="2:18" ht="15.75" thickBot="1" x14ac:dyDescent="0.3">
      <c r="B13" s="70"/>
      <c r="C13" s="6">
        <v>1</v>
      </c>
      <c r="D13" s="5" t="s">
        <v>21</v>
      </c>
      <c r="H13" s="24"/>
      <c r="I13" s="25"/>
      <c r="J13" s="25"/>
      <c r="K13" s="25"/>
      <c r="L13" s="26"/>
      <c r="N13" s="13">
        <v>10</v>
      </c>
      <c r="O13" s="14">
        <v>0</v>
      </c>
      <c r="P13" s="15" t="s">
        <v>1</v>
      </c>
      <c r="Q13" s="13">
        <v>9.9899999999999896</v>
      </c>
    </row>
    <row r="14" spans="2:18" ht="15.75" thickBot="1" x14ac:dyDescent="0.3">
      <c r="B14" s="70"/>
      <c r="C14" s="6">
        <v>4</v>
      </c>
      <c r="D14" s="5" t="s">
        <v>22</v>
      </c>
    </row>
    <row r="15" spans="2:18" ht="16.5" thickBot="1" x14ac:dyDescent="0.3">
      <c r="B15" s="70"/>
      <c r="C15" s="6">
        <v>15</v>
      </c>
      <c r="D15" s="5" t="s">
        <v>23</v>
      </c>
      <c r="I15" s="2" t="s">
        <v>18</v>
      </c>
      <c r="J15" s="15" t="s">
        <v>24</v>
      </c>
    </row>
    <row r="16" spans="2:18" ht="15.75" thickBot="1" x14ac:dyDescent="0.3">
      <c r="B16" s="70"/>
      <c r="C16" s="6">
        <v>9</v>
      </c>
      <c r="D16" s="5" t="s">
        <v>25</v>
      </c>
    </row>
    <row r="17" spans="2:17" ht="15.75" customHeight="1" x14ac:dyDescent="0.3">
      <c r="B17" s="9"/>
      <c r="C17" s="6"/>
      <c r="I17" s="27" t="str">
        <f>IF(L17&gt;=90,"1",IF(L17&gt;=80,"2",IF(L17&gt;=70,"3",IF(L17&gt;=60,"4",IF(L17&gt;=50,"5",IF(L17&gt;=40,"6",IF(L17&gt;=30,"7",IF(L17&gt;=20,"8",IF(L17&gt;=10,"9","10")))))))))</f>
        <v>10</v>
      </c>
      <c r="J17" s="1" t="s">
        <v>6</v>
      </c>
      <c r="L17" s="28">
        <f>B3/C3*100</f>
        <v>0</v>
      </c>
    </row>
    <row r="18" spans="2:17" s="8" customFormat="1" ht="15.75" customHeight="1" thickBot="1" x14ac:dyDescent="0.35">
      <c r="B18" s="7">
        <f>SUM(B19:B21)</f>
        <v>0</v>
      </c>
      <c r="C18" s="2">
        <v>40</v>
      </c>
      <c r="D18" s="1" t="s">
        <v>26</v>
      </c>
      <c r="I18" s="27" t="s">
        <v>0</v>
      </c>
      <c r="J18" s="5"/>
      <c r="L18" s="29"/>
      <c r="O18" s="30"/>
      <c r="Q18" s="30"/>
    </row>
    <row r="19" spans="2:17" ht="15.75" customHeight="1" thickBot="1" x14ac:dyDescent="0.35">
      <c r="B19" s="70"/>
      <c r="C19" s="6">
        <v>35</v>
      </c>
      <c r="D19" s="5" t="s">
        <v>27</v>
      </c>
      <c r="I19" s="27" t="str">
        <f>IF(L19&gt;=90,"1",IF(L19&gt;=80,"2",IF(L19&gt;=70,"3",IF(L19&gt;=60,"4",IF(L19&gt;=50,"5",IF(L19&gt;=40,"6",IF(L19&gt;=30,"7",IF(L19&gt;=20,"8",IF(L19&gt;=10,"9","10")))))))))</f>
        <v>10</v>
      </c>
      <c r="J19" s="1" t="s">
        <v>14</v>
      </c>
      <c r="L19" s="28">
        <f>B8/C8*100</f>
        <v>0</v>
      </c>
    </row>
    <row r="20" spans="2:17" s="15" customFormat="1" ht="15.75" customHeight="1" thickBot="1" x14ac:dyDescent="0.35">
      <c r="B20" s="70"/>
      <c r="C20" s="6">
        <v>2</v>
      </c>
      <c r="D20" s="5" t="s">
        <v>28</v>
      </c>
      <c r="I20" s="27" t="s">
        <v>0</v>
      </c>
      <c r="J20" s="8"/>
      <c r="L20" s="31"/>
      <c r="O20" s="13"/>
      <c r="Q20" s="13"/>
    </row>
    <row r="21" spans="2:17" ht="15.75" customHeight="1" thickBot="1" x14ac:dyDescent="0.35">
      <c r="B21" s="70"/>
      <c r="C21" s="6">
        <v>3</v>
      </c>
      <c r="D21" s="5" t="s">
        <v>29</v>
      </c>
      <c r="I21" s="27" t="str">
        <f>IF(L21&gt;=90,"1",IF(L21&gt;=80,"2",IF(L21&gt;=70,"3",IF(L21&gt;=60,"4",IF(L21&gt;=50,"5",IF(L21&gt;=40,"6",IF(L21&gt;=30,"7",IF(L21&gt;=20,"8",IF(L21&gt;=10,"9","10")))))))))</f>
        <v>10</v>
      </c>
      <c r="J21" s="1" t="s">
        <v>26</v>
      </c>
      <c r="L21" s="28">
        <f>B18/C18*100</f>
        <v>0</v>
      </c>
    </row>
    <row r="22" spans="2:17" x14ac:dyDescent="0.25">
      <c r="B22" s="9"/>
      <c r="C22" s="6"/>
    </row>
    <row r="23" spans="2:17" s="1" customFormat="1" ht="15.75" x14ac:dyDescent="0.25">
      <c r="B23" s="7">
        <f>'R'!$B$10</f>
        <v>0</v>
      </c>
      <c r="C23" s="2"/>
      <c r="D23" s="1" t="s">
        <v>30</v>
      </c>
      <c r="O23" s="2"/>
      <c r="Q23" s="2"/>
    </row>
  </sheetData>
  <sheetProtection sheet="1" objects="1" scenarios="1" selectLockedCells="1"/>
  <mergeCells count="6">
    <mergeCell ref="O3:Q3"/>
    <mergeCell ref="I6:K6"/>
    <mergeCell ref="I7:K9"/>
    <mergeCell ref="J10:J12"/>
    <mergeCell ref="H11:I11"/>
    <mergeCell ref="K11:L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U21"/>
  <sheetViews>
    <sheetView zoomScale="130" zoomScaleNormal="130" workbookViewId="0">
      <selection activeCell="C15" sqref="C15"/>
    </sheetView>
  </sheetViews>
  <sheetFormatPr defaultRowHeight="15" x14ac:dyDescent="0.25"/>
  <cols>
    <col min="1" max="1" width="4.85546875" style="34" customWidth="1"/>
    <col min="2" max="8" width="9.140625" style="34"/>
    <col min="9" max="9" width="12.28515625" style="34" customWidth="1"/>
    <col min="10" max="10" width="5" style="34" customWidth="1"/>
    <col min="11" max="16384" width="9.140625" style="34"/>
  </cols>
  <sheetData>
    <row r="1" spans="2:21" s="32" customFormat="1" ht="15.75" x14ac:dyDescent="0.25"/>
    <row r="2" spans="2:21" ht="18.75" x14ac:dyDescent="0.3">
      <c r="B2" s="33" t="s">
        <v>31</v>
      </c>
      <c r="K2" s="35"/>
      <c r="L2" s="35"/>
      <c r="M2" s="35"/>
      <c r="N2" s="35"/>
      <c r="O2" s="35"/>
      <c r="P2" s="35"/>
    </row>
    <row r="3" spans="2:21" x14ac:dyDescent="0.25">
      <c r="K3" s="35"/>
      <c r="L3" s="35"/>
      <c r="M3" s="35"/>
      <c r="N3" s="35"/>
      <c r="O3" s="35"/>
      <c r="P3" s="35"/>
    </row>
    <row r="4" spans="2:21" ht="18.75" x14ac:dyDescent="0.3">
      <c r="B4" s="33" t="s">
        <v>32</v>
      </c>
      <c r="I4" s="83" t="s">
        <v>33</v>
      </c>
      <c r="K4" s="36" t="s">
        <v>34</v>
      </c>
      <c r="L4" s="36"/>
      <c r="M4" s="36"/>
      <c r="N4" s="36"/>
      <c r="O4" s="36"/>
      <c r="P4" s="35"/>
    </row>
    <row r="5" spans="2:21" ht="15.75" thickBot="1" x14ac:dyDescent="0.3">
      <c r="I5" s="84"/>
      <c r="K5" s="36"/>
      <c r="L5" s="36"/>
      <c r="M5" s="36"/>
      <c r="N5" s="36"/>
      <c r="O5" s="36"/>
      <c r="P5" s="35"/>
    </row>
    <row r="6" spans="2:21" ht="19.5" thickBot="1" x14ac:dyDescent="0.35">
      <c r="B6" s="37">
        <f>A!$B$8</f>
        <v>0</v>
      </c>
      <c r="C6" s="33" t="s">
        <v>35</v>
      </c>
      <c r="I6" s="38">
        <f>B6/50</f>
        <v>0</v>
      </c>
      <c r="K6" s="39">
        <f>B8</f>
        <v>0</v>
      </c>
      <c r="L6" s="36" t="s">
        <v>36</v>
      </c>
      <c r="M6" s="36"/>
      <c r="N6" s="36"/>
      <c r="O6" s="36"/>
      <c r="P6" s="35"/>
    </row>
    <row r="7" spans="2:21" ht="16.5" thickBot="1" x14ac:dyDescent="0.3">
      <c r="F7" s="40"/>
      <c r="J7" s="32"/>
      <c r="K7" s="39">
        <f>B6*0.8</f>
        <v>0</v>
      </c>
      <c r="L7" s="36" t="s">
        <v>37</v>
      </c>
      <c r="M7" s="36"/>
      <c r="N7" s="41"/>
      <c r="O7" s="41"/>
      <c r="P7" s="42"/>
      <c r="U7" s="54">
        <v>-5.09</v>
      </c>
    </row>
    <row r="8" spans="2:21" ht="19.5" thickBot="1" x14ac:dyDescent="0.35">
      <c r="B8" s="37">
        <f>A!$B$18</f>
        <v>0</v>
      </c>
      <c r="C8" s="33" t="s">
        <v>38</v>
      </c>
      <c r="D8" s="43"/>
      <c r="E8" s="33"/>
      <c r="F8" s="40"/>
      <c r="I8" s="38">
        <f>B8/40</f>
        <v>0</v>
      </c>
      <c r="K8" s="39">
        <f>K6-K7</f>
        <v>0</v>
      </c>
      <c r="L8" s="44" t="s">
        <v>39</v>
      </c>
      <c r="M8" s="36"/>
      <c r="N8" s="36"/>
      <c r="O8" s="36"/>
      <c r="P8" s="45"/>
    </row>
    <row r="9" spans="2:21" ht="19.5" thickBot="1" x14ac:dyDescent="0.35">
      <c r="D9" s="43">
        <f>B8-D8</f>
        <v>0</v>
      </c>
      <c r="E9" s="33"/>
      <c r="F9" s="40"/>
      <c r="H9" s="46">
        <v>0.8</v>
      </c>
      <c r="K9" s="39">
        <f xml:space="preserve"> K8/2</f>
        <v>0</v>
      </c>
      <c r="L9" s="36" t="s">
        <v>40</v>
      </c>
      <c r="M9" s="36"/>
      <c r="N9" s="36"/>
      <c r="O9" s="36"/>
      <c r="P9" s="35"/>
    </row>
    <row r="10" spans="2:21" ht="19.5" thickBot="1" x14ac:dyDescent="0.35">
      <c r="B10" s="37">
        <f>K11</f>
        <v>0</v>
      </c>
      <c r="C10" s="33" t="s">
        <v>30</v>
      </c>
      <c r="F10" s="40"/>
      <c r="H10" s="46"/>
      <c r="I10" s="47"/>
      <c r="K10" s="48">
        <f>K8/-2</f>
        <v>0</v>
      </c>
      <c r="L10" s="36" t="s">
        <v>41</v>
      </c>
      <c r="M10" s="36"/>
      <c r="N10" s="36"/>
      <c r="O10" s="36"/>
      <c r="P10" s="35"/>
    </row>
    <row r="11" spans="2:21" x14ac:dyDescent="0.25">
      <c r="H11" s="46">
        <v>0.5</v>
      </c>
      <c r="I11" s="47"/>
      <c r="K11" s="39">
        <f>IF(K9&lt;K10,K9,K10)</f>
        <v>0</v>
      </c>
      <c r="L11" s="36" t="s">
        <v>30</v>
      </c>
      <c r="M11" s="36"/>
      <c r="N11" s="36"/>
      <c r="O11" s="36"/>
      <c r="P11" s="35"/>
    </row>
    <row r="12" spans="2:21" x14ac:dyDescent="0.25">
      <c r="H12" s="46"/>
      <c r="I12" s="47"/>
      <c r="K12" s="35"/>
      <c r="L12" s="35"/>
      <c r="M12" s="35"/>
      <c r="N12" s="35"/>
      <c r="O12" s="35"/>
      <c r="P12" s="35"/>
    </row>
    <row r="13" spans="2:21" x14ac:dyDescent="0.25">
      <c r="H13" s="46">
        <v>100</v>
      </c>
      <c r="I13" s="47"/>
      <c r="K13" s="35"/>
      <c r="L13" s="35"/>
      <c r="M13" s="35"/>
      <c r="N13" s="35"/>
      <c r="O13" s="35"/>
      <c r="P13" s="35"/>
    </row>
    <row r="14" spans="2:21" x14ac:dyDescent="0.25">
      <c r="I14" s="47"/>
      <c r="K14" s="35"/>
      <c r="L14" s="35"/>
      <c r="M14" s="35"/>
      <c r="N14" s="35"/>
      <c r="O14" s="35"/>
      <c r="P14" s="35"/>
    </row>
    <row r="15" spans="2:21" x14ac:dyDescent="0.25">
      <c r="F15" s="49"/>
      <c r="K15" s="35"/>
      <c r="L15" s="35"/>
      <c r="M15" s="35"/>
      <c r="N15" s="35"/>
      <c r="O15" s="35"/>
      <c r="P15" s="35"/>
    </row>
    <row r="16" spans="2:21" x14ac:dyDescent="0.25">
      <c r="K16" s="35"/>
      <c r="L16" s="35"/>
      <c r="M16" s="35"/>
      <c r="N16" s="35"/>
      <c r="O16" s="35"/>
      <c r="P16" s="35"/>
    </row>
    <row r="17" spans="6:16" x14ac:dyDescent="0.25">
      <c r="K17" s="35"/>
      <c r="L17" s="35"/>
      <c r="M17" s="35"/>
      <c r="N17" s="35"/>
      <c r="O17" s="35"/>
      <c r="P17" s="35"/>
    </row>
    <row r="18" spans="6:16" x14ac:dyDescent="0.25">
      <c r="F18" s="40"/>
      <c r="K18" s="35"/>
      <c r="L18" s="35"/>
      <c r="M18" s="35"/>
      <c r="N18" s="35"/>
      <c r="O18" s="35"/>
      <c r="P18" s="35"/>
    </row>
    <row r="19" spans="6:16" x14ac:dyDescent="0.25">
      <c r="F19" s="40"/>
    </row>
    <row r="20" spans="6:16" x14ac:dyDescent="0.25">
      <c r="F20" s="49"/>
    </row>
    <row r="21" spans="6:16" x14ac:dyDescent="0.25">
      <c r="F21" s="49" t="s">
        <v>0</v>
      </c>
    </row>
  </sheetData>
  <sheetProtection sheet="1" objects="1" scenarios="1" selectLockedCells="1" selectUnlockedCells="1"/>
  <mergeCells count="1">
    <mergeCell ref="I4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U21"/>
  <sheetViews>
    <sheetView zoomScale="130" zoomScaleNormal="130" workbookViewId="0">
      <selection activeCell="B10" sqref="B10"/>
    </sheetView>
  </sheetViews>
  <sheetFormatPr defaultRowHeight="15" x14ac:dyDescent="0.25"/>
  <cols>
    <col min="1" max="1" width="4.28515625" style="34" customWidth="1"/>
    <col min="2" max="8" width="9.140625" style="34"/>
    <col min="9" max="9" width="12.28515625" style="34" customWidth="1"/>
    <col min="10" max="16384" width="9.140625" style="34"/>
  </cols>
  <sheetData>
    <row r="1" spans="2:21" s="32" customFormat="1" ht="15.75" x14ac:dyDescent="0.25"/>
    <row r="2" spans="2:21" ht="18.75" x14ac:dyDescent="0.3">
      <c r="B2" s="33" t="s">
        <v>31</v>
      </c>
      <c r="K2" s="35"/>
      <c r="L2" s="35"/>
      <c r="M2" s="35"/>
      <c r="N2" s="35"/>
      <c r="O2" s="35"/>
      <c r="P2" s="35"/>
    </row>
    <row r="3" spans="2:21" x14ac:dyDescent="0.25">
      <c r="K3" s="35"/>
      <c r="L3" s="35"/>
      <c r="M3" s="35"/>
      <c r="N3" s="35"/>
      <c r="O3" s="35"/>
      <c r="P3" s="35"/>
    </row>
    <row r="4" spans="2:21" ht="18.75" x14ac:dyDescent="0.3">
      <c r="B4" s="33" t="s">
        <v>32</v>
      </c>
      <c r="I4" s="83" t="s">
        <v>33</v>
      </c>
      <c r="K4" s="36" t="s">
        <v>34</v>
      </c>
      <c r="L4" s="36"/>
      <c r="M4" s="36"/>
      <c r="N4" s="36"/>
      <c r="O4" s="36"/>
      <c r="P4" s="35"/>
    </row>
    <row r="5" spans="2:21" ht="15.75" thickBot="1" x14ac:dyDescent="0.3">
      <c r="I5" s="84"/>
      <c r="K5" s="36"/>
      <c r="L5" s="36"/>
      <c r="M5" s="36"/>
      <c r="N5" s="36"/>
      <c r="O5" s="36"/>
      <c r="P5" s="35"/>
    </row>
    <row r="6" spans="2:21" ht="19.5" thickBot="1" x14ac:dyDescent="0.35">
      <c r="B6" s="37">
        <f>W!$B$8</f>
        <v>0</v>
      </c>
      <c r="C6" s="33" t="s">
        <v>35</v>
      </c>
      <c r="I6" s="38">
        <f>B6/50</f>
        <v>0</v>
      </c>
      <c r="K6" s="39">
        <f>B8</f>
        <v>0</v>
      </c>
      <c r="L6" s="36" t="s">
        <v>36</v>
      </c>
      <c r="M6" s="36"/>
      <c r="N6" s="36"/>
      <c r="O6" s="36"/>
      <c r="P6" s="35"/>
    </row>
    <row r="7" spans="2:21" ht="16.5" thickBot="1" x14ac:dyDescent="0.3">
      <c r="F7" s="40"/>
      <c r="J7" s="32"/>
      <c r="K7" s="39">
        <f>B6*0.8</f>
        <v>0</v>
      </c>
      <c r="L7" s="36" t="s">
        <v>37</v>
      </c>
      <c r="M7" s="36"/>
      <c r="N7" s="41"/>
      <c r="O7" s="41"/>
      <c r="P7" s="42"/>
      <c r="U7" s="54">
        <v>-5.09</v>
      </c>
    </row>
    <row r="8" spans="2:21" ht="19.5" thickBot="1" x14ac:dyDescent="0.35">
      <c r="B8" s="37">
        <f>W!$B$18</f>
        <v>0</v>
      </c>
      <c r="C8" s="33" t="s">
        <v>38</v>
      </c>
      <c r="D8" s="43"/>
      <c r="E8" s="33"/>
      <c r="F8" s="40"/>
      <c r="I8" s="38">
        <f>B8/40</f>
        <v>0</v>
      </c>
      <c r="K8" s="39">
        <f>K6-K7</f>
        <v>0</v>
      </c>
      <c r="L8" s="44" t="s">
        <v>39</v>
      </c>
      <c r="M8" s="36"/>
      <c r="N8" s="36"/>
      <c r="O8" s="36"/>
      <c r="P8" s="45"/>
    </row>
    <row r="9" spans="2:21" ht="19.5" thickBot="1" x14ac:dyDescent="0.35">
      <c r="D9" s="43">
        <f>B8-D8</f>
        <v>0</v>
      </c>
      <c r="E9" s="33"/>
      <c r="F9" s="40"/>
      <c r="H9" s="46">
        <v>0.8</v>
      </c>
      <c r="K9" s="39">
        <f xml:space="preserve"> K8/2</f>
        <v>0</v>
      </c>
      <c r="L9" s="36" t="s">
        <v>40</v>
      </c>
      <c r="M9" s="36"/>
      <c r="N9" s="36"/>
      <c r="O9" s="36"/>
      <c r="P9" s="35"/>
    </row>
    <row r="10" spans="2:21" ht="19.5" thickBot="1" x14ac:dyDescent="0.35">
      <c r="B10" s="37">
        <f>K11</f>
        <v>0</v>
      </c>
      <c r="C10" s="33" t="s">
        <v>30</v>
      </c>
      <c r="F10" s="40"/>
      <c r="H10" s="46"/>
      <c r="I10" s="47"/>
      <c r="K10" s="48">
        <f>K8/-2</f>
        <v>0</v>
      </c>
      <c r="L10" s="36" t="s">
        <v>41</v>
      </c>
      <c r="M10" s="36"/>
      <c r="N10" s="36"/>
      <c r="O10" s="36"/>
      <c r="P10" s="35"/>
    </row>
    <row r="11" spans="2:21" x14ac:dyDescent="0.25">
      <c r="H11" s="46">
        <v>0.5</v>
      </c>
      <c r="I11" s="47"/>
      <c r="K11" s="39">
        <f>IF(K9&lt;K10,K9,K10)</f>
        <v>0</v>
      </c>
      <c r="L11" s="36" t="s">
        <v>30</v>
      </c>
      <c r="M11" s="36"/>
      <c r="N11" s="36"/>
      <c r="O11" s="36"/>
      <c r="P11" s="35"/>
    </row>
    <row r="12" spans="2:21" x14ac:dyDescent="0.25">
      <c r="H12" s="46"/>
      <c r="I12" s="47"/>
      <c r="K12" s="35"/>
      <c r="L12" s="35"/>
      <c r="M12" s="35"/>
      <c r="N12" s="35"/>
      <c r="O12" s="35"/>
      <c r="P12" s="35"/>
    </row>
    <row r="13" spans="2:21" x14ac:dyDescent="0.25">
      <c r="H13" s="46">
        <v>100</v>
      </c>
      <c r="I13" s="47"/>
      <c r="K13" s="35"/>
      <c r="L13" s="35"/>
      <c r="M13" s="35"/>
      <c r="N13" s="35"/>
      <c r="O13" s="35"/>
      <c r="P13" s="35"/>
    </row>
    <row r="14" spans="2:21" x14ac:dyDescent="0.25">
      <c r="I14" s="47"/>
      <c r="K14" s="35"/>
      <c r="L14" s="35"/>
      <c r="M14" s="35"/>
      <c r="N14" s="35"/>
      <c r="O14" s="35"/>
      <c r="P14" s="35"/>
    </row>
    <row r="15" spans="2:21" x14ac:dyDescent="0.25">
      <c r="F15" s="49"/>
      <c r="K15" s="35"/>
      <c r="L15" s="35"/>
      <c r="M15" s="35"/>
      <c r="N15" s="35"/>
      <c r="O15" s="35"/>
      <c r="P15" s="35"/>
    </row>
    <row r="16" spans="2:21" x14ac:dyDescent="0.25">
      <c r="K16" s="35"/>
      <c r="L16" s="35"/>
      <c r="M16" s="35"/>
      <c r="N16" s="35"/>
      <c r="O16" s="35"/>
      <c r="P16" s="35"/>
    </row>
    <row r="17" spans="6:16" x14ac:dyDescent="0.25">
      <c r="K17" s="35"/>
      <c r="L17" s="35"/>
      <c r="M17" s="35"/>
      <c r="N17" s="35"/>
      <c r="O17" s="35"/>
      <c r="P17" s="35"/>
    </row>
    <row r="18" spans="6:16" x14ac:dyDescent="0.25">
      <c r="F18" s="40"/>
      <c r="K18" s="35"/>
      <c r="L18" s="35"/>
      <c r="M18" s="35"/>
      <c r="N18" s="35"/>
      <c r="O18" s="35"/>
      <c r="P18" s="35"/>
    </row>
    <row r="19" spans="6:16" x14ac:dyDescent="0.25">
      <c r="F19" s="40"/>
    </row>
    <row r="20" spans="6:16" x14ac:dyDescent="0.25">
      <c r="F20" s="49"/>
    </row>
    <row r="21" spans="6:16" x14ac:dyDescent="0.25">
      <c r="F21" s="49" t="s">
        <v>0</v>
      </c>
    </row>
  </sheetData>
  <sheetProtection sheet="1" objects="1" scenarios="1" selectLockedCells="1" selectUnlockedCells="1"/>
  <mergeCells count="1">
    <mergeCell ref="I4:I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T23"/>
  <sheetViews>
    <sheetView zoomScale="150" zoomScaleNormal="150" workbookViewId="0">
      <selection activeCell="B4" sqref="B4"/>
    </sheetView>
  </sheetViews>
  <sheetFormatPr defaultRowHeight="15" x14ac:dyDescent="0.25"/>
  <cols>
    <col min="1" max="1" width="1.42578125" style="5" customWidth="1"/>
    <col min="2" max="2" width="6.28515625" style="6" customWidth="1"/>
    <col min="3" max="3" width="9.140625" style="5"/>
    <col min="4" max="4" width="8.85546875" style="5" bestFit="1" customWidth="1"/>
    <col min="5" max="5" width="4.5703125" style="5" customWidth="1"/>
    <col min="6" max="10" width="9.140625" style="5"/>
    <col min="11" max="11" width="19.140625" style="5" bestFit="1" customWidth="1"/>
    <col min="12" max="12" width="10.7109375" style="5" customWidth="1"/>
    <col min="13" max="15" width="9.140625" style="5"/>
    <col min="16" max="16" width="5.5703125" style="6" bestFit="1" customWidth="1"/>
    <col min="17" max="17" width="2.85546875" style="5" bestFit="1" customWidth="1"/>
    <col min="18" max="18" width="6" style="6" customWidth="1"/>
    <col min="19" max="19" width="9.140625" style="5"/>
    <col min="20" max="20" width="11.42578125" style="5" customWidth="1"/>
    <col min="21" max="16384" width="9.140625" style="5"/>
  </cols>
  <sheetData>
    <row r="1" spans="2:20" s="1" customFormat="1" ht="15.75" x14ac:dyDescent="0.25">
      <c r="B1" s="65"/>
      <c r="C1" s="1" t="s">
        <v>2</v>
      </c>
      <c r="I1" s="99" t="s">
        <v>48</v>
      </c>
      <c r="J1" s="100"/>
      <c r="K1" s="100"/>
      <c r="L1" s="100"/>
      <c r="M1" s="101"/>
      <c r="O1" s="1" t="s">
        <v>3</v>
      </c>
      <c r="P1" s="51"/>
      <c r="R1" s="51"/>
    </row>
    <row r="2" spans="2:20" ht="15.75" thickBot="1" x14ac:dyDescent="0.3">
      <c r="B2" s="3" t="s">
        <v>58</v>
      </c>
      <c r="C2" s="3" t="s">
        <v>4</v>
      </c>
      <c r="D2" s="4" t="s">
        <v>5</v>
      </c>
      <c r="I2" s="102"/>
      <c r="J2" s="103"/>
      <c r="K2" s="103"/>
      <c r="L2" s="103"/>
      <c r="M2" s="104"/>
    </row>
    <row r="3" spans="2:20" s="8" customFormat="1" ht="16.5" thickBot="1" x14ac:dyDescent="0.3">
      <c r="B3" s="65">
        <f>SUM(B4:B6)</f>
        <v>0</v>
      </c>
      <c r="C3" s="7">
        <f>SUM(C4:C6)</f>
        <v>0</v>
      </c>
      <c r="D3" s="51">
        <v>10</v>
      </c>
      <c r="E3" s="1" t="s">
        <v>6</v>
      </c>
      <c r="O3" s="51" t="s">
        <v>7</v>
      </c>
      <c r="P3" s="72" t="s">
        <v>8</v>
      </c>
      <c r="Q3" s="73"/>
      <c r="R3" s="73"/>
    </row>
    <row r="4" spans="2:20" ht="15.75" thickBot="1" x14ac:dyDescent="0.3">
      <c r="B4" s="68">
        <v>0</v>
      </c>
      <c r="C4" s="9">
        <f>A!B4</f>
        <v>0</v>
      </c>
      <c r="D4" s="6">
        <v>2</v>
      </c>
      <c r="E4" s="5" t="s">
        <v>9</v>
      </c>
      <c r="I4" s="10"/>
      <c r="J4" s="11"/>
      <c r="K4" s="11"/>
      <c r="L4" s="11"/>
      <c r="M4" s="12"/>
      <c r="O4" s="13">
        <v>1</v>
      </c>
      <c r="P4" s="14">
        <v>90</v>
      </c>
      <c r="Q4" s="15" t="s">
        <v>10</v>
      </c>
      <c r="R4" s="13" t="s">
        <v>52</v>
      </c>
    </row>
    <row r="5" spans="2:20" s="15" customFormat="1" ht="16.5" thickBot="1" x14ac:dyDescent="0.3">
      <c r="B5" s="69">
        <v>0</v>
      </c>
      <c r="C5" s="9">
        <f>A!B5</f>
        <v>0</v>
      </c>
      <c r="D5" s="6">
        <v>3</v>
      </c>
      <c r="E5" s="5" t="s">
        <v>11</v>
      </c>
      <c r="I5" s="16"/>
      <c r="J5" s="17"/>
      <c r="K5" s="17"/>
      <c r="L5" s="17"/>
      <c r="M5" s="18"/>
      <c r="O5" s="13">
        <v>2</v>
      </c>
      <c r="P5" s="14">
        <v>80</v>
      </c>
      <c r="Q5" s="15" t="s">
        <v>1</v>
      </c>
      <c r="R5" s="13">
        <v>89.99</v>
      </c>
      <c r="S5" s="8" t="s">
        <v>0</v>
      </c>
    </row>
    <row r="6" spans="2:20" ht="15.75" thickBot="1" x14ac:dyDescent="0.3">
      <c r="B6" s="68">
        <v>0</v>
      </c>
      <c r="C6" s="9">
        <f>A!B6</f>
        <v>0</v>
      </c>
      <c r="D6" s="6">
        <v>5</v>
      </c>
      <c r="E6" s="5" t="s">
        <v>12</v>
      </c>
      <c r="I6" s="19"/>
      <c r="J6" s="105" t="s">
        <v>55</v>
      </c>
      <c r="K6" s="105"/>
      <c r="L6" s="105"/>
      <c r="M6" s="20"/>
      <c r="O6" s="13">
        <v>3</v>
      </c>
      <c r="P6" s="14">
        <v>70</v>
      </c>
      <c r="Q6" s="15" t="s">
        <v>1</v>
      </c>
      <c r="R6" s="13">
        <v>79.989999999999995</v>
      </c>
    </row>
    <row r="7" spans="2:20" ht="15" customHeight="1" x14ac:dyDescent="0.25">
      <c r="C7" s="9"/>
      <c r="D7" s="6"/>
      <c r="I7" s="19"/>
      <c r="J7" s="75">
        <f>B3+B8+B18+B23</f>
        <v>0</v>
      </c>
      <c r="K7" s="76"/>
      <c r="L7" s="76"/>
      <c r="M7" s="20"/>
      <c r="O7" s="13">
        <v>4</v>
      </c>
      <c r="P7" s="14">
        <v>60</v>
      </c>
      <c r="Q7" s="15" t="s">
        <v>1</v>
      </c>
      <c r="R7" s="13">
        <v>69.989999999999995</v>
      </c>
    </row>
    <row r="8" spans="2:20" s="8" customFormat="1" ht="15.75" customHeight="1" thickBot="1" x14ac:dyDescent="0.3">
      <c r="B8" s="65">
        <f>SUM(B9:B16)</f>
        <v>0</v>
      </c>
      <c r="C8" s="7">
        <f>SUM(C9:C16)</f>
        <v>0</v>
      </c>
      <c r="D8" s="51">
        <f>SUM(D9:D16)</f>
        <v>50</v>
      </c>
      <c r="E8" s="1" t="s">
        <v>14</v>
      </c>
      <c r="I8" s="21"/>
      <c r="J8" s="76"/>
      <c r="K8" s="76"/>
      <c r="L8" s="76"/>
      <c r="M8" s="22"/>
      <c r="O8" s="51">
        <v>5</v>
      </c>
      <c r="P8" s="14">
        <v>50</v>
      </c>
      <c r="Q8" s="15" t="s">
        <v>1</v>
      </c>
      <c r="R8" s="13">
        <v>59.99</v>
      </c>
    </row>
    <row r="9" spans="2:20" ht="15" customHeight="1" thickBot="1" x14ac:dyDescent="0.3">
      <c r="B9" s="69">
        <v>0</v>
      </c>
      <c r="C9" s="9">
        <f>A!B9</f>
        <v>0</v>
      </c>
      <c r="D9" s="6">
        <v>10</v>
      </c>
      <c r="E9" s="5" t="s">
        <v>15</v>
      </c>
      <c r="I9" s="19"/>
      <c r="J9" s="76"/>
      <c r="K9" s="76"/>
      <c r="L9" s="76"/>
      <c r="M9" s="20"/>
      <c r="O9" s="13">
        <v>6</v>
      </c>
      <c r="P9" s="14">
        <v>40</v>
      </c>
      <c r="Q9" s="15" t="s">
        <v>1</v>
      </c>
      <c r="R9" s="13">
        <v>49.99</v>
      </c>
    </row>
    <row r="10" spans="2:20" s="15" customFormat="1" ht="15.75" thickBot="1" x14ac:dyDescent="0.3">
      <c r="B10" s="69">
        <v>0</v>
      </c>
      <c r="C10" s="9">
        <f>A!B10</f>
        <v>0</v>
      </c>
      <c r="D10" s="6">
        <v>1</v>
      </c>
      <c r="E10" s="5" t="s">
        <v>16</v>
      </c>
      <c r="I10" s="16"/>
      <c r="J10" s="17"/>
      <c r="K10" s="77" t="str">
        <f>IF(J7&gt;=90,"1",IF(J7&gt;=80,"2",IF(J7&gt;=70,"3",IF(J7&gt;=60,"4",IF(J7&gt;=50,"5",IF(J7&gt;=40,"6",IF(J7&gt;=30,"7",IF(J7&gt;=20,"8",IF(J7&gt;=10,"9","10")))))))))</f>
        <v>10</v>
      </c>
      <c r="L10" s="17"/>
      <c r="M10" s="18"/>
      <c r="O10" s="13">
        <v>7</v>
      </c>
      <c r="P10" s="14">
        <v>30</v>
      </c>
      <c r="Q10" s="15" t="s">
        <v>1</v>
      </c>
      <c r="R10" s="13">
        <v>39.99</v>
      </c>
    </row>
    <row r="11" spans="2:20" ht="16.5" thickBot="1" x14ac:dyDescent="0.3">
      <c r="B11" s="69">
        <v>0</v>
      </c>
      <c r="C11" s="9">
        <f>A!B11</f>
        <v>0</v>
      </c>
      <c r="D11" s="6">
        <v>5</v>
      </c>
      <c r="E11" s="5" t="s">
        <v>17</v>
      </c>
      <c r="I11" s="79" t="s">
        <v>18</v>
      </c>
      <c r="J11" s="80"/>
      <c r="K11" s="78"/>
      <c r="L11" s="81" t="s">
        <v>19</v>
      </c>
      <c r="M11" s="82"/>
      <c r="O11" s="13">
        <v>8</v>
      </c>
      <c r="P11" s="14">
        <v>20</v>
      </c>
      <c r="Q11" s="15" t="s">
        <v>1</v>
      </c>
      <c r="R11" s="13">
        <v>29.99</v>
      </c>
    </row>
    <row r="12" spans="2:20" ht="15.75" thickBot="1" x14ac:dyDescent="0.3">
      <c r="B12" s="69">
        <v>0</v>
      </c>
      <c r="C12" s="9">
        <f>A!B12</f>
        <v>0</v>
      </c>
      <c r="D12" s="6">
        <v>5</v>
      </c>
      <c r="E12" s="5" t="s">
        <v>20</v>
      </c>
      <c r="I12" s="19"/>
      <c r="J12" s="23"/>
      <c r="K12" s="78"/>
      <c r="L12" s="23"/>
      <c r="M12" s="20"/>
      <c r="O12" s="13">
        <v>9</v>
      </c>
      <c r="P12" s="14">
        <v>10</v>
      </c>
      <c r="Q12" s="15" t="s">
        <v>1</v>
      </c>
      <c r="R12" s="13">
        <v>19.989999999999998</v>
      </c>
    </row>
    <row r="13" spans="2:20" ht="15.75" thickBot="1" x14ac:dyDescent="0.3">
      <c r="B13" s="69">
        <v>0</v>
      </c>
      <c r="C13" s="9">
        <f>A!B13</f>
        <v>0</v>
      </c>
      <c r="D13" s="6">
        <v>1</v>
      </c>
      <c r="E13" s="5" t="s">
        <v>21</v>
      </c>
      <c r="I13" s="24"/>
      <c r="J13" s="25"/>
      <c r="K13" s="25"/>
      <c r="L13" s="25"/>
      <c r="M13" s="26"/>
      <c r="O13" s="13">
        <v>10</v>
      </c>
      <c r="P13" s="14">
        <v>0</v>
      </c>
      <c r="Q13" s="15" t="s">
        <v>1</v>
      </c>
      <c r="R13" s="13">
        <v>9.9899999999999896</v>
      </c>
    </row>
    <row r="14" spans="2:20" ht="15.75" thickBot="1" x14ac:dyDescent="0.3">
      <c r="B14" s="69">
        <v>0</v>
      </c>
      <c r="C14" s="9">
        <f>A!B14</f>
        <v>0</v>
      </c>
      <c r="D14" s="6">
        <v>4</v>
      </c>
      <c r="E14" s="5" t="s">
        <v>22</v>
      </c>
    </row>
    <row r="15" spans="2:20" ht="16.5" thickBot="1" x14ac:dyDescent="0.3">
      <c r="B15" s="69">
        <v>0</v>
      </c>
      <c r="C15" s="9">
        <f>A!B15</f>
        <v>0</v>
      </c>
      <c r="D15" s="6">
        <v>15</v>
      </c>
      <c r="E15" s="5" t="s">
        <v>23</v>
      </c>
      <c r="J15" s="51" t="s">
        <v>18</v>
      </c>
      <c r="K15" s="15" t="s">
        <v>24</v>
      </c>
      <c r="N15" s="1" t="s">
        <v>53</v>
      </c>
      <c r="P15" s="93" t="s">
        <v>54</v>
      </c>
      <c r="Q15" s="94"/>
      <c r="R15" s="94"/>
      <c r="S15" s="94"/>
      <c r="T15" s="95"/>
    </row>
    <row r="16" spans="2:20" ht="15.75" thickBot="1" x14ac:dyDescent="0.3">
      <c r="B16" s="69">
        <v>0</v>
      </c>
      <c r="C16" s="9">
        <f>A!B16</f>
        <v>0</v>
      </c>
      <c r="D16" s="6">
        <v>9</v>
      </c>
      <c r="E16" s="5" t="s">
        <v>25</v>
      </c>
      <c r="P16" s="96"/>
      <c r="Q16" s="97"/>
      <c r="R16" s="97"/>
      <c r="S16" s="97"/>
      <c r="T16" s="98"/>
    </row>
    <row r="17" spans="2:20" ht="15.75" customHeight="1" x14ac:dyDescent="0.3">
      <c r="C17" s="9"/>
      <c r="D17" s="6"/>
      <c r="J17" s="27" t="str">
        <f>IF(M17&gt;=90,"1",IF(M17&gt;=80,"2",IF(M17&gt;=70,"3",IF(M17&gt;=60,"4",IF(M17&gt;=50,"5",IF(M17&gt;=40,"6",IF(M17&gt;=30,"7",IF(M17&gt;=20,"8",IF(M17&gt;=10,"9","10")))))))))</f>
        <v>10</v>
      </c>
      <c r="K17" s="1" t="s">
        <v>6</v>
      </c>
      <c r="M17" s="28">
        <f>B3/D3*100</f>
        <v>0</v>
      </c>
      <c r="N17" s="55" t="str">
        <f>A!$I$17</f>
        <v>10</v>
      </c>
      <c r="P17" s="89">
        <f>A!$I$7</f>
        <v>0</v>
      </c>
      <c r="Q17" s="90"/>
      <c r="R17" s="90"/>
      <c r="S17" s="90"/>
      <c r="T17" s="91"/>
    </row>
    <row r="18" spans="2:20" s="8" customFormat="1" ht="15.75" customHeight="1" thickBot="1" x14ac:dyDescent="0.35">
      <c r="B18" s="65">
        <f>SUM(B19:B21)</f>
        <v>0</v>
      </c>
      <c r="C18" s="7">
        <f>SUM(C19:C21)</f>
        <v>0</v>
      </c>
      <c r="D18" s="51">
        <v>40</v>
      </c>
      <c r="E18" s="1" t="s">
        <v>26</v>
      </c>
      <c r="J18" s="27" t="s">
        <v>0</v>
      </c>
      <c r="K18" s="5"/>
      <c r="M18" s="29"/>
      <c r="N18" s="55"/>
      <c r="P18" s="92"/>
      <c r="Q18" s="90"/>
      <c r="R18" s="90"/>
      <c r="S18" s="90"/>
      <c r="T18" s="91"/>
    </row>
    <row r="19" spans="2:20" ht="15.75" customHeight="1" thickBot="1" x14ac:dyDescent="0.35">
      <c r="B19" s="68">
        <v>0</v>
      </c>
      <c r="C19" s="9">
        <f>A!B19</f>
        <v>0</v>
      </c>
      <c r="D19" s="6">
        <v>35</v>
      </c>
      <c r="E19" s="5" t="s">
        <v>27</v>
      </c>
      <c r="J19" s="27" t="str">
        <f>IF(M19&gt;=90,"1",IF(M19&gt;=80,"2",IF(M19&gt;=70,"3",IF(M19&gt;=60,"4",IF(M19&gt;=50,"5",IF(M19&gt;=40,"6",IF(M19&gt;=30,"7",IF(M19&gt;=20,"8",IF(M19&gt;=10,"9","10")))))))))</f>
        <v>10</v>
      </c>
      <c r="K19" s="1" t="s">
        <v>14</v>
      </c>
      <c r="M19" s="28">
        <f>B8/D8*100</f>
        <v>0</v>
      </c>
      <c r="N19" s="55" t="str">
        <f>A!$I$19</f>
        <v>10</v>
      </c>
      <c r="P19" s="56"/>
      <c r="Q19" s="57"/>
      <c r="R19" s="58"/>
      <c r="S19" s="87" t="str">
        <f>A!$J$10</f>
        <v>10</v>
      </c>
      <c r="T19" s="59"/>
    </row>
    <row r="20" spans="2:20" s="15" customFormat="1" ht="15.75" customHeight="1" thickBot="1" x14ac:dyDescent="0.35">
      <c r="B20" s="69">
        <v>0</v>
      </c>
      <c r="C20" s="9">
        <f>A!B20</f>
        <v>0</v>
      </c>
      <c r="D20" s="6">
        <v>2</v>
      </c>
      <c r="E20" s="5" t="s">
        <v>28</v>
      </c>
      <c r="J20" s="27" t="s">
        <v>0</v>
      </c>
      <c r="K20" s="8"/>
      <c r="M20" s="31"/>
      <c r="N20" s="55"/>
      <c r="P20" s="85" t="s">
        <v>18</v>
      </c>
      <c r="Q20" s="86"/>
      <c r="R20" s="86"/>
      <c r="S20" s="87"/>
      <c r="T20" s="60" t="s">
        <v>19</v>
      </c>
    </row>
    <row r="21" spans="2:20" ht="15.75" customHeight="1" thickBot="1" x14ac:dyDescent="0.35">
      <c r="B21" s="68">
        <v>0</v>
      </c>
      <c r="C21" s="9">
        <f>A!B21</f>
        <v>0</v>
      </c>
      <c r="D21" s="6">
        <v>3</v>
      </c>
      <c r="E21" s="5" t="s">
        <v>29</v>
      </c>
      <c r="J21" s="27" t="str">
        <f>IF(M21&gt;=90,"1",IF(M21&gt;=80,"2",IF(M21&gt;=70,"3",IF(M21&gt;=60,"4",IF(M21&gt;=50,"5",IF(M21&gt;=40,"6",IF(M21&gt;=30,"7",IF(M21&gt;=20,"8",IF(M21&gt;=10,"9","10")))))))))</f>
        <v>10</v>
      </c>
      <c r="K21" s="1" t="s">
        <v>26</v>
      </c>
      <c r="M21" s="28">
        <f>B18/D18*100</f>
        <v>0</v>
      </c>
      <c r="N21" s="55" t="str">
        <f>A!$I$21</f>
        <v>10</v>
      </c>
      <c r="P21" s="61"/>
      <c r="Q21" s="62"/>
      <c r="R21" s="63"/>
      <c r="S21" s="88"/>
      <c r="T21" s="64"/>
    </row>
    <row r="22" spans="2:20" ht="15.75" thickBot="1" x14ac:dyDescent="0.3">
      <c r="C22" s="9"/>
      <c r="D22" s="67" t="s">
        <v>57</v>
      </c>
    </row>
    <row r="23" spans="2:20" s="1" customFormat="1" ht="16.5" thickBot="1" x14ac:dyDescent="0.3">
      <c r="B23" s="7">
        <f>S!$B$10</f>
        <v>0</v>
      </c>
      <c r="C23" s="7">
        <f>A!$B$23</f>
        <v>0</v>
      </c>
      <c r="D23" s="66">
        <f>(C23-B23)*-1</f>
        <v>0</v>
      </c>
      <c r="E23" s="1" t="s">
        <v>30</v>
      </c>
      <c r="P23" s="51"/>
      <c r="R23" s="51"/>
    </row>
  </sheetData>
  <sheetProtection sheet="1" objects="1" scenarios="1" selectLockedCells="1"/>
  <mergeCells count="11">
    <mergeCell ref="P20:R20"/>
    <mergeCell ref="S19:S21"/>
    <mergeCell ref="P17:T18"/>
    <mergeCell ref="P15:T16"/>
    <mergeCell ref="I1:M2"/>
    <mergeCell ref="P3:R3"/>
    <mergeCell ref="J6:L6"/>
    <mergeCell ref="J7:L9"/>
    <mergeCell ref="K10:K12"/>
    <mergeCell ref="I11:J11"/>
    <mergeCell ref="L11:M1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A</vt:lpstr>
      <vt:lpstr>R</vt:lpstr>
      <vt:lpstr>S</vt:lpstr>
      <vt:lpstr>W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Holmerud</dc:creator>
  <cp:lastModifiedBy>user</cp:lastModifiedBy>
  <dcterms:created xsi:type="dcterms:W3CDTF">2015-05-30T00:46:41Z</dcterms:created>
  <dcterms:modified xsi:type="dcterms:W3CDTF">2015-09-01T16:43:22Z</dcterms:modified>
</cp:coreProperties>
</file>